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4245"/>
  </bookViews>
  <sheets>
    <sheet name="Заезды" sheetId="1" r:id="rId1"/>
    <sheet name="Первенство мам" sheetId="3" r:id="rId2"/>
    <sheet name="Первенство пап" sheetId="2" r:id="rId3"/>
    <sheet name="Пара (1-2 год обучения)" sheetId="4" r:id="rId4"/>
    <sheet name="Пара (более 2 лет обучения)" sheetId="5" r:id="rId5"/>
    <sheet name="Дружная семья" sheetId="6" r:id="rId6"/>
  </sheets>
  <calcPr calcId="145621"/>
</workbook>
</file>

<file path=xl/calcChain.xml><?xml version="1.0" encoding="utf-8"?>
<calcChain xmlns="http://schemas.openxmlformats.org/spreadsheetml/2006/main">
  <c r="I3" i="5" l="1"/>
  <c r="I2" i="5"/>
  <c r="E3" i="5"/>
  <c r="E2" i="5"/>
  <c r="I5" i="4"/>
  <c r="H5" i="4"/>
  <c r="G5" i="4"/>
  <c r="E5" i="4"/>
  <c r="D5" i="4"/>
  <c r="C5" i="4"/>
  <c r="M2" i="6"/>
  <c r="M4" i="6"/>
  <c r="M5" i="6"/>
  <c r="M3" i="6"/>
  <c r="I2" i="6"/>
  <c r="I4" i="6"/>
  <c r="I5" i="6"/>
  <c r="I3" i="6"/>
  <c r="E2" i="6"/>
  <c r="E4" i="6"/>
  <c r="E5" i="6"/>
  <c r="E3" i="6"/>
  <c r="I6" i="4"/>
  <c r="I2" i="4"/>
  <c r="I4" i="4"/>
  <c r="I3" i="4"/>
  <c r="E6" i="4"/>
  <c r="E2" i="4"/>
  <c r="E4" i="4"/>
  <c r="E3" i="4"/>
  <c r="E3" i="3"/>
  <c r="E4" i="3"/>
  <c r="E5" i="3"/>
  <c r="E6" i="3"/>
  <c r="E7" i="3"/>
  <c r="E2" i="3"/>
  <c r="E6" i="2"/>
  <c r="E3" i="2"/>
  <c r="E5" i="2"/>
  <c r="E4" i="2"/>
  <c r="E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J5" i="4" l="1"/>
  <c r="K2" i="6"/>
  <c r="L2" i="6"/>
  <c r="K5" i="6"/>
  <c r="L5" i="6"/>
  <c r="K4" i="6"/>
  <c r="L4" i="6"/>
  <c r="L3" i="6"/>
  <c r="K3" i="6"/>
  <c r="H4" i="6"/>
  <c r="G4" i="6"/>
  <c r="D4" i="6"/>
  <c r="C4" i="6"/>
  <c r="H5" i="6"/>
  <c r="G5" i="6"/>
  <c r="D5" i="6"/>
  <c r="C5" i="6"/>
  <c r="H2" i="6"/>
  <c r="G2" i="6"/>
  <c r="D2" i="6"/>
  <c r="C2" i="6"/>
  <c r="H3" i="6"/>
  <c r="G3" i="6"/>
  <c r="D3" i="6"/>
  <c r="C3" i="6"/>
  <c r="H3" i="5"/>
  <c r="G3" i="5"/>
  <c r="D3" i="5"/>
  <c r="C3" i="5"/>
  <c r="H2" i="5"/>
  <c r="G2" i="5"/>
  <c r="D2" i="5"/>
  <c r="C2" i="5"/>
  <c r="G3" i="4"/>
  <c r="H3" i="4"/>
  <c r="G4" i="4"/>
  <c r="H4" i="4"/>
  <c r="G6" i="4"/>
  <c r="H6" i="4"/>
  <c r="H2" i="4"/>
  <c r="G2" i="4"/>
  <c r="J6" i="4"/>
  <c r="D6" i="4"/>
  <c r="C6" i="4"/>
  <c r="D4" i="4"/>
  <c r="C4" i="4"/>
  <c r="J3" i="4"/>
  <c r="D3" i="4"/>
  <c r="C3" i="4"/>
  <c r="D2" i="4"/>
  <c r="C2" i="4"/>
  <c r="C5" i="2"/>
  <c r="D5" i="2"/>
  <c r="C2" i="2"/>
  <c r="D2" i="2"/>
  <c r="C4" i="2"/>
  <c r="D4" i="2"/>
  <c r="C6" i="2"/>
  <c r="D6" i="2"/>
  <c r="C3" i="2"/>
  <c r="D3" i="2"/>
  <c r="C5" i="3"/>
  <c r="D5" i="3"/>
  <c r="C4" i="3"/>
  <c r="D4" i="3"/>
  <c r="C6" i="3"/>
  <c r="D6" i="3"/>
  <c r="C2" i="3"/>
  <c r="D2" i="3"/>
  <c r="C3" i="3"/>
  <c r="D3" i="3"/>
  <c r="D7" i="3"/>
  <c r="C7" i="3"/>
  <c r="J2" i="5" l="1"/>
  <c r="J4" i="4"/>
  <c r="J2" i="4"/>
  <c r="J3" i="5"/>
  <c r="N5" i="6"/>
  <c r="N4" i="6"/>
  <c r="N2" i="6"/>
  <c r="N3" i="6"/>
</calcChain>
</file>

<file path=xl/sharedStrings.xml><?xml version="1.0" encoding="utf-8"?>
<sst xmlns="http://schemas.openxmlformats.org/spreadsheetml/2006/main" count="92" uniqueCount="32">
  <si>
    <t>Пахомова Настасья</t>
  </si>
  <si>
    <t>Стайнова Маша</t>
  </si>
  <si>
    <t>Захаров Гриша</t>
  </si>
  <si>
    <t>Сычкарь Даша</t>
  </si>
  <si>
    <t>Захарова Варя</t>
  </si>
  <si>
    <t>Лопатина Саша</t>
  </si>
  <si>
    <t>Красников Миша</t>
  </si>
  <si>
    <t>Губенко Миша</t>
  </si>
  <si>
    <t>Стариков Даня</t>
  </si>
  <si>
    <t>Лопатин Стёпа</t>
  </si>
  <si>
    <t>Бульба Никита</t>
  </si>
  <si>
    <t>Старикова Юля</t>
  </si>
  <si>
    <t>Захарова Ольга</t>
  </si>
  <si>
    <t>Пахомова Евгения</t>
  </si>
  <si>
    <t>Сайнова Кира</t>
  </si>
  <si>
    <t>Лопатина Дарья</t>
  </si>
  <si>
    <t>Красникова Екатерина</t>
  </si>
  <si>
    <t>Губенко Константин</t>
  </si>
  <si>
    <t>Лопатин Иван</t>
  </si>
  <si>
    <t>Красников Александр</t>
  </si>
  <si>
    <t>Пахомов Андрей</t>
  </si>
  <si>
    <t>Номер</t>
  </si>
  <si>
    <t>Имя</t>
  </si>
  <si>
    <t>1 попытка</t>
  </si>
  <si>
    <t>2 попытка</t>
  </si>
  <si>
    <t>Время</t>
  </si>
  <si>
    <t>Семья</t>
  </si>
  <si>
    <t>папа</t>
  </si>
  <si>
    <t>мама</t>
  </si>
  <si>
    <t>ребёнок</t>
  </si>
  <si>
    <t>Место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</si>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</sst>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righ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23" sqref="A23"/>
    </sheetView>
  </sheetViews>
  <sheetFormatPr defaultRowHeight="15" x14ac:dyDescent="0.25"/>
  <cols>
    <col min="1" max="1" width="9.140625" style="8"/>
    <col min="2" max="2" width="25.85546875" style="4" customWidth="1"/>
    <col min="3" max="3" width="12.140625" style="4" customWidth="1"/>
    <col min="4" max="4" width="11.5703125" style="7" bestFit="1" customWidth="1"/>
    <col min="5" max="5" width="11.7109375" style="7" customWidth="1"/>
    <col min="6" max="6" width="11.7109375" style="6" customWidth="1"/>
  </cols>
  <sheetData>
    <row r="1" spans="1:6" s="2" customFormat="1" x14ac:dyDescent="0.25">
      <c r="A1" s="10" t="s">
        <v>21</v>
      </c>
      <c r="B1" s="11" t="s">
        <v>22</v>
      </c>
      <c r="C1" s="11" t="s">
        <v>26</v>
      </c>
      <c r="D1" s="12" t="s">
        <v>23</v>
      </c>
      <c r="E1" s="12" t="s">
        <v>24</v>
      </c>
      <c r="F1" s="12" t="s">
        <v>25</v>
      </c>
    </row>
    <row r="2" spans="1:6" x14ac:dyDescent="0.25">
      <c r="A2" s="8">
        <v>1</v>
      </c>
      <c r="B2" s="4" t="s">
        <v>0</v>
      </c>
      <c r="C2" s="4" t="s">
        <v>29</v>
      </c>
      <c r="D2" s="7">
        <v>2.815972222222222E-4</v>
      </c>
      <c r="E2" s="7">
        <v>2.8194444444444442E-4</v>
      </c>
      <c r="F2" s="6">
        <f>IF(D2&gt;E2,E2,D2)</f>
        <v>2.815972222222222E-4</v>
      </c>
    </row>
    <row r="3" spans="1:6" x14ac:dyDescent="0.25">
      <c r="A3" s="8">
        <v>2</v>
      </c>
      <c r="B3" s="4" t="s">
        <v>1</v>
      </c>
      <c r="C3" s="4" t="s">
        <v>29</v>
      </c>
      <c r="D3" s="7">
        <v>2.4629629629629632E-4</v>
      </c>
      <c r="E3" s="7">
        <v>2.4641203703703701E-4</v>
      </c>
      <c r="F3" s="6">
        <f t="shared" ref="F3:F22" si="0">IF(D3&gt;E3,E3,D3)</f>
        <v>2.4629629629629632E-4</v>
      </c>
    </row>
    <row r="4" spans="1:6" x14ac:dyDescent="0.25">
      <c r="A4" s="8">
        <v>3</v>
      </c>
      <c r="B4" s="4" t="s">
        <v>2</v>
      </c>
      <c r="C4" s="4" t="s">
        <v>27</v>
      </c>
      <c r="D4" s="7">
        <v>2.1319444444444448E-4</v>
      </c>
      <c r="E4" s="7">
        <v>2.0914351851851855E-4</v>
      </c>
      <c r="F4" s="6">
        <f t="shared" si="0"/>
        <v>2.0914351851851855E-4</v>
      </c>
    </row>
    <row r="5" spans="1:6" x14ac:dyDescent="0.25">
      <c r="A5" s="8">
        <v>4</v>
      </c>
      <c r="B5" s="4" t="s">
        <v>3</v>
      </c>
      <c r="C5" s="4" t="s">
        <v>29</v>
      </c>
      <c r="D5" s="7">
        <v>5.2060185185185185E-4</v>
      </c>
      <c r="E5" s="7">
        <v>2.879629629629629E-4</v>
      </c>
      <c r="F5" s="6">
        <f t="shared" si="0"/>
        <v>2.879629629629629E-4</v>
      </c>
    </row>
    <row r="6" spans="1:6" x14ac:dyDescent="0.25">
      <c r="A6" s="8">
        <v>5</v>
      </c>
      <c r="B6" s="4" t="s">
        <v>4</v>
      </c>
      <c r="C6" s="4" t="s">
        <v>29</v>
      </c>
      <c r="D6" s="7">
        <v>2.547453703703704E-4</v>
      </c>
      <c r="E6" s="7">
        <v>2.5370370370370374E-4</v>
      </c>
      <c r="F6" s="6">
        <f t="shared" si="0"/>
        <v>2.5370370370370374E-4</v>
      </c>
    </row>
    <row r="7" spans="1:6" x14ac:dyDescent="0.25">
      <c r="A7" s="8">
        <v>6</v>
      </c>
      <c r="B7" s="4" t="s">
        <v>5</v>
      </c>
      <c r="C7" s="4" t="s">
        <v>29</v>
      </c>
      <c r="D7" s="7">
        <v>3.2928240740740742E-4</v>
      </c>
      <c r="E7" s="7">
        <v>9.6724537037037037E-4</v>
      </c>
      <c r="F7" s="6">
        <f t="shared" si="0"/>
        <v>3.2928240740740742E-4</v>
      </c>
    </row>
    <row r="8" spans="1:6" x14ac:dyDescent="0.25">
      <c r="A8" s="8">
        <v>7</v>
      </c>
      <c r="B8" s="4" t="s">
        <v>6</v>
      </c>
      <c r="C8" s="4" t="s">
        <v>29</v>
      </c>
      <c r="D8" s="7">
        <v>2.8993055555555559E-4</v>
      </c>
      <c r="E8" s="7">
        <v>2.7997685185185184E-4</v>
      </c>
      <c r="F8" s="6">
        <f t="shared" si="0"/>
        <v>2.7997685185185184E-4</v>
      </c>
    </row>
    <row r="9" spans="1:6" x14ac:dyDescent="0.25">
      <c r="A9" s="8">
        <v>8</v>
      </c>
      <c r="B9" s="4" t="s">
        <v>7</v>
      </c>
      <c r="C9" s="4" t="s">
        <v>29</v>
      </c>
      <c r="D9" s="7">
        <v>3.6296296296296294E-4</v>
      </c>
      <c r="E9" s="7">
        <v>3.5266203703703702E-4</v>
      </c>
      <c r="F9" s="6">
        <f t="shared" si="0"/>
        <v>3.5266203703703702E-4</v>
      </c>
    </row>
    <row r="10" spans="1:6" x14ac:dyDescent="0.25">
      <c r="A10" s="8">
        <v>9</v>
      </c>
      <c r="B10" s="4" t="s">
        <v>8</v>
      </c>
      <c r="C10" s="4" t="s">
        <v>29</v>
      </c>
      <c r="D10" s="7">
        <v>3.0081018518518515E-4</v>
      </c>
      <c r="E10" s="7">
        <v>3.0451388888888889E-4</v>
      </c>
      <c r="F10" s="6">
        <f t="shared" si="0"/>
        <v>3.0081018518518515E-4</v>
      </c>
    </row>
    <row r="11" spans="1:6" x14ac:dyDescent="0.25">
      <c r="A11" s="8">
        <v>10</v>
      </c>
      <c r="B11" s="4" t="s">
        <v>9</v>
      </c>
      <c r="C11" s="4" t="s">
        <v>29</v>
      </c>
      <c r="D11" s="7">
        <v>5.8240740740740746E-4</v>
      </c>
      <c r="E11" s="7">
        <v>4.4780092592592587E-4</v>
      </c>
      <c r="F11" s="6">
        <f t="shared" si="0"/>
        <v>4.4780092592592587E-4</v>
      </c>
    </row>
    <row r="12" spans="1:6" x14ac:dyDescent="0.25">
      <c r="A12" s="8">
        <v>11</v>
      </c>
      <c r="B12" s="4" t="s">
        <v>10</v>
      </c>
      <c r="C12" s="4" t="s">
        <v>29</v>
      </c>
      <c r="D12" s="7">
        <v>2.8402777777777774E-4</v>
      </c>
      <c r="E12" s="7">
        <v>2.7835648148148148E-4</v>
      </c>
      <c r="F12" s="6">
        <f t="shared" si="0"/>
        <v>2.7835648148148148E-4</v>
      </c>
    </row>
    <row r="13" spans="1:6" x14ac:dyDescent="0.25">
      <c r="A13" s="8">
        <v>12</v>
      </c>
      <c r="B13" s="4" t="s">
        <v>11</v>
      </c>
      <c r="C13" s="4" t="s">
        <v>28</v>
      </c>
      <c r="D13" s="7">
        <v>2.6712962962962964E-4</v>
      </c>
      <c r="E13" s="7">
        <v>2.5891203703703704E-4</v>
      </c>
      <c r="F13" s="6">
        <f t="shared" si="0"/>
        <v>2.5891203703703704E-4</v>
      </c>
    </row>
    <row r="14" spans="1:6" x14ac:dyDescent="0.25">
      <c r="A14" s="8">
        <v>13</v>
      </c>
      <c r="B14" s="4" t="s">
        <v>12</v>
      </c>
      <c r="C14" s="4" t="s">
        <v>28</v>
      </c>
      <c r="D14" s="7">
        <v>2.7951388888888888E-4</v>
      </c>
      <c r="E14" s="7">
        <v>2.7349537037037034E-4</v>
      </c>
      <c r="F14" s="6">
        <f t="shared" si="0"/>
        <v>2.7349537037037034E-4</v>
      </c>
    </row>
    <row r="15" spans="1:6" x14ac:dyDescent="0.25">
      <c r="A15" s="8">
        <v>14</v>
      </c>
      <c r="B15" s="4" t="s">
        <v>13</v>
      </c>
      <c r="C15" s="4" t="s">
        <v>28</v>
      </c>
      <c r="D15" s="7">
        <v>2.8356481481481478E-4</v>
      </c>
      <c r="E15" s="7">
        <v>2.7824074074074074E-4</v>
      </c>
      <c r="F15" s="6">
        <f t="shared" si="0"/>
        <v>2.7824074074074074E-4</v>
      </c>
    </row>
    <row r="16" spans="1:6" x14ac:dyDescent="0.25">
      <c r="A16" s="8">
        <v>15</v>
      </c>
      <c r="B16" s="4" t="s">
        <v>14</v>
      </c>
      <c r="C16" s="4" t="s">
        <v>28</v>
      </c>
      <c r="D16" s="7">
        <v>2.2650462962962964E-4</v>
      </c>
      <c r="E16" s="7">
        <v>2.2627314814814816E-4</v>
      </c>
      <c r="F16" s="6">
        <f t="shared" si="0"/>
        <v>2.2627314814814816E-4</v>
      </c>
    </row>
    <row r="17" spans="1:6" x14ac:dyDescent="0.25">
      <c r="A17" s="8">
        <v>16</v>
      </c>
      <c r="B17" s="4" t="s">
        <v>15</v>
      </c>
      <c r="C17" s="4" t="s">
        <v>28</v>
      </c>
      <c r="D17" s="7">
        <v>3.1724537037037035E-4</v>
      </c>
      <c r="E17" s="7">
        <v>3.1886574074074071E-4</v>
      </c>
      <c r="F17" s="6">
        <f t="shared" si="0"/>
        <v>3.1724537037037035E-4</v>
      </c>
    </row>
    <row r="18" spans="1:6" x14ac:dyDescent="0.25">
      <c r="A18" s="8">
        <v>17</v>
      </c>
      <c r="B18" s="4" t="s">
        <v>16</v>
      </c>
      <c r="C18" s="4" t="s">
        <v>28</v>
      </c>
      <c r="D18" s="7">
        <v>3.0555555555555555E-4</v>
      </c>
      <c r="E18" s="7">
        <v>3.0300925925925927E-4</v>
      </c>
      <c r="F18" s="6">
        <f t="shared" si="0"/>
        <v>3.0300925925925927E-4</v>
      </c>
    </row>
    <row r="19" spans="1:6" x14ac:dyDescent="0.25">
      <c r="A19" s="8">
        <v>18</v>
      </c>
      <c r="B19" s="4" t="s">
        <v>17</v>
      </c>
      <c r="C19" s="4" t="s">
        <v>27</v>
      </c>
      <c r="D19" s="7">
        <v>2.6724537037037033E-4</v>
      </c>
      <c r="E19" s="7">
        <v>2.7592592592592594E-4</v>
      </c>
      <c r="F19" s="6">
        <f t="shared" si="0"/>
        <v>2.6724537037037033E-4</v>
      </c>
    </row>
    <row r="20" spans="1:6" x14ac:dyDescent="0.25">
      <c r="A20" s="8">
        <v>19</v>
      </c>
      <c r="B20" s="4" t="s">
        <v>19</v>
      </c>
      <c r="C20" s="4" t="s">
        <v>27</v>
      </c>
      <c r="D20" s="7">
        <v>2.1527777777777778E-4</v>
      </c>
      <c r="E20" s="7">
        <v>2.1134259259259261E-4</v>
      </c>
      <c r="F20" s="6">
        <f t="shared" si="0"/>
        <v>2.1134259259259261E-4</v>
      </c>
    </row>
    <row r="21" spans="1:6" x14ac:dyDescent="0.25">
      <c r="A21" s="8">
        <v>20</v>
      </c>
      <c r="B21" s="4" t="s">
        <v>18</v>
      </c>
      <c r="C21" s="4" t="s">
        <v>27</v>
      </c>
      <c r="D21" s="7">
        <v>2.6041666666666666E-4</v>
      </c>
      <c r="E21" s="7">
        <v>2.6817129629629635E-4</v>
      </c>
      <c r="F21" s="6">
        <f t="shared" si="0"/>
        <v>2.6041666666666666E-4</v>
      </c>
    </row>
    <row r="22" spans="1:6" x14ac:dyDescent="0.25">
      <c r="A22" s="8">
        <v>21</v>
      </c>
      <c r="B22" s="4" t="s">
        <v>20</v>
      </c>
      <c r="C22" s="4" t="s">
        <v>27</v>
      </c>
      <c r="D22" s="7">
        <v>2.2037037037037034E-4</v>
      </c>
      <c r="E22" s="7">
        <v>2.185185185185185E-4</v>
      </c>
      <c r="F22" s="6">
        <f t="shared" si="0"/>
        <v>2.185185185185185E-4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8" sqref="A8"/>
    </sheetView>
  </sheetViews>
  <sheetFormatPr defaultRowHeight="15" x14ac:dyDescent="0.25"/>
  <cols>
    <col min="1" max="1" width="9.28515625" style="8" bestFit="1" customWidth="1"/>
    <col min="2" max="2" width="9.28515625" style="9" bestFit="1" customWidth="1"/>
    <col min="3" max="3" width="25.85546875" style="4" customWidth="1"/>
    <col min="4" max="4" width="9.85546875" style="4" customWidth="1"/>
    <col min="5" max="5" width="11.5703125" style="6" customWidth="1"/>
  </cols>
  <sheetData>
    <row r="1" spans="1:5" s="2" customFormat="1" x14ac:dyDescent="0.25">
      <c r="A1" s="10" t="s">
        <v>30</v>
      </c>
      <c r="B1" s="10" t="s">
        <v>21</v>
      </c>
      <c r="C1" s="11" t="s">
        <v>22</v>
      </c>
      <c r="D1" s="11" t="s">
        <v>26</v>
      </c>
      <c r="E1" s="12" t="s">
        <v>25</v>
      </c>
    </row>
    <row r="2" spans="1:5" x14ac:dyDescent="0.25">
      <c r="A2" s="8">
        <v>1</v>
      </c>
      <c r="B2" s="9">
        <v>15</v>
      </c>
      <c r="C2" s="4" t="str">
        <f>VLOOKUP(B2,Заезды!A:D,2,FALSE)</f>
        <v>Сайнова Кира</v>
      </c>
      <c r="D2" s="4" t="str">
        <f>VLOOKUP(B2,Заезды!A:D,3,FALSE)</f>
        <v>мама</v>
      </c>
      <c r="E2" s="6">
        <f>VLOOKUP(B2,Заезды!A:F,6,FALSE)</f>
        <v>2.2627314814814816E-4</v>
      </c>
    </row>
    <row r="3" spans="1:5" x14ac:dyDescent="0.25">
      <c r="A3" s="8">
        <v>2</v>
      </c>
      <c r="B3" s="9">
        <v>12</v>
      </c>
      <c r="C3" s="4" t="str">
        <f>VLOOKUP(B3,Заезды!A:D,2,FALSE)</f>
        <v>Старикова Юля</v>
      </c>
      <c r="D3" s="4" t="str">
        <f>VLOOKUP(B3,Заезды!A:D,3,FALSE)</f>
        <v>мама</v>
      </c>
      <c r="E3" s="6">
        <f>VLOOKUP(B3,Заезды!A:F,6,FALSE)</f>
        <v>2.5891203703703704E-4</v>
      </c>
    </row>
    <row r="4" spans="1:5" x14ac:dyDescent="0.25">
      <c r="A4" s="8">
        <v>3</v>
      </c>
      <c r="B4" s="9">
        <v>13</v>
      </c>
      <c r="C4" s="4" t="str">
        <f>VLOOKUP(B4,Заезды!A:D,2,FALSE)</f>
        <v>Захарова Ольга</v>
      </c>
      <c r="D4" s="4" t="str">
        <f>VLOOKUP(B4,Заезды!A:D,3,FALSE)</f>
        <v>мама</v>
      </c>
      <c r="E4" s="6">
        <f>VLOOKUP(B4,Заезды!A:F,6,FALSE)</f>
        <v>2.7349537037037034E-4</v>
      </c>
    </row>
    <row r="5" spans="1:5" x14ac:dyDescent="0.25">
      <c r="A5" s="8">
        <v>4</v>
      </c>
      <c r="B5" s="9">
        <v>14</v>
      </c>
      <c r="C5" s="4" t="str">
        <f>VLOOKUP(B5,Заезды!A:D,2,FALSE)</f>
        <v>Пахомова Евгения</v>
      </c>
      <c r="D5" s="4" t="str">
        <f>VLOOKUP(B5,Заезды!A:D,3,FALSE)</f>
        <v>мама</v>
      </c>
      <c r="E5" s="6">
        <f>VLOOKUP(B5,Заезды!A:F,6,FALSE)</f>
        <v>2.7824074074074074E-4</v>
      </c>
    </row>
    <row r="6" spans="1:5" x14ac:dyDescent="0.25">
      <c r="A6" s="8">
        <v>5</v>
      </c>
      <c r="B6" s="9">
        <v>17</v>
      </c>
      <c r="C6" s="4" t="str">
        <f>VLOOKUP(B6,Заезды!A:D,2,FALSE)</f>
        <v>Красникова Екатерина</v>
      </c>
      <c r="D6" s="4" t="str">
        <f>VLOOKUP(B6,Заезды!A:D,3,FALSE)</f>
        <v>мама</v>
      </c>
      <c r="E6" s="6">
        <f>VLOOKUP(B6,Заезды!A:F,6,FALSE)</f>
        <v>3.0300925925925927E-4</v>
      </c>
    </row>
    <row r="7" spans="1:5" x14ac:dyDescent="0.25">
      <c r="A7" s="8">
        <v>6</v>
      </c>
      <c r="B7" s="9">
        <v>16</v>
      </c>
      <c r="C7" s="4" t="str">
        <f>VLOOKUP(B7,Заезды!A:D,2,FALSE)</f>
        <v>Лопатина Дарья</v>
      </c>
      <c r="D7" s="4" t="str">
        <f>VLOOKUP(B7,Заезды!A:D,3,FALSE)</f>
        <v>мама</v>
      </c>
      <c r="E7" s="6">
        <f>VLOOKUP(B7,Заезды!A:F,6,FALSE)</f>
        <v>3.1724537037037035E-4</v>
      </c>
    </row>
  </sheetData>
  <sortState ref="B1:E6">
    <sortCondition ref="E1:E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7" sqref="A7"/>
    </sheetView>
  </sheetViews>
  <sheetFormatPr defaultRowHeight="15" x14ac:dyDescent="0.25"/>
  <cols>
    <col min="1" max="1" width="9.28515625" style="8" bestFit="1" customWidth="1"/>
    <col min="2" max="2" width="9.28515625" style="9" bestFit="1" customWidth="1"/>
    <col min="3" max="3" width="25.85546875" style="4" customWidth="1"/>
    <col min="4" max="4" width="9.85546875" style="4" customWidth="1"/>
    <col min="5" max="5" width="11.5703125" style="6" customWidth="1"/>
  </cols>
  <sheetData>
    <row r="1" spans="1:5" s="2" customFormat="1" x14ac:dyDescent="0.25">
      <c r="A1" s="10" t="s">
        <v>30</v>
      </c>
      <c r="B1" s="10" t="s">
        <v>21</v>
      </c>
      <c r="C1" s="11" t="s">
        <v>22</v>
      </c>
      <c r="D1" s="11" t="s">
        <v>26</v>
      </c>
      <c r="E1" s="12" t="s">
        <v>25</v>
      </c>
    </row>
    <row r="2" spans="1:5" x14ac:dyDescent="0.25">
      <c r="A2" s="8">
        <v>1</v>
      </c>
      <c r="B2" s="9">
        <v>3</v>
      </c>
      <c r="C2" s="4" t="str">
        <f>VLOOKUP(B2,Заезды!A:D,2,FALSE)</f>
        <v>Захаров Гриша</v>
      </c>
      <c r="D2" s="4" t="str">
        <f>VLOOKUP(B2,Заезды!A:D,3,FALSE)</f>
        <v>папа</v>
      </c>
      <c r="E2" s="6">
        <f>VLOOKUP(B2,Заезды!A:F,6,FALSE)</f>
        <v>2.0914351851851855E-4</v>
      </c>
    </row>
    <row r="3" spans="1:5" x14ac:dyDescent="0.25">
      <c r="A3" s="8">
        <v>2</v>
      </c>
      <c r="B3" s="9">
        <v>19</v>
      </c>
      <c r="C3" s="4" t="str">
        <f>VLOOKUP(B3,Заезды!A:D,2,FALSE)</f>
        <v>Красников Александр</v>
      </c>
      <c r="D3" s="4" t="str">
        <f>VLOOKUP(B3,Заезды!A:D,3,FALSE)</f>
        <v>папа</v>
      </c>
      <c r="E3" s="6">
        <f>VLOOKUP(B3,Заезды!A:F,6,FALSE)</f>
        <v>2.1134259259259261E-4</v>
      </c>
    </row>
    <row r="4" spans="1:5" x14ac:dyDescent="0.25">
      <c r="A4" s="8">
        <v>3</v>
      </c>
      <c r="B4" s="9">
        <v>21</v>
      </c>
      <c r="C4" s="4" t="str">
        <f>VLOOKUP(B4,Заезды!A:D,2,FALSE)</f>
        <v>Пахомов Андрей</v>
      </c>
      <c r="D4" s="4" t="str">
        <f>VLOOKUP(B4,Заезды!A:D,3,FALSE)</f>
        <v>папа</v>
      </c>
      <c r="E4" s="6">
        <f>VLOOKUP(B4,Заезды!A:F,6,FALSE)</f>
        <v>2.185185185185185E-4</v>
      </c>
    </row>
    <row r="5" spans="1:5" x14ac:dyDescent="0.25">
      <c r="A5" s="8">
        <v>4</v>
      </c>
      <c r="B5" s="9">
        <v>20</v>
      </c>
      <c r="C5" s="4" t="str">
        <f>VLOOKUP(B5,Заезды!A:D,2,FALSE)</f>
        <v>Лопатин Иван</v>
      </c>
      <c r="D5" s="4" t="str">
        <f>VLOOKUP(B5,Заезды!A:D,3,FALSE)</f>
        <v>папа</v>
      </c>
      <c r="E5" s="6">
        <f>VLOOKUP(B5,Заезды!A:F,6,FALSE)</f>
        <v>2.6041666666666666E-4</v>
      </c>
    </row>
    <row r="6" spans="1:5" x14ac:dyDescent="0.25">
      <c r="A6" s="8">
        <v>5</v>
      </c>
      <c r="B6" s="9">
        <v>18</v>
      </c>
      <c r="C6" s="4" t="str">
        <f>VLOOKUP(B6,Заезды!A:D,2,FALSE)</f>
        <v>Губенко Константин</v>
      </c>
      <c r="D6" s="4" t="str">
        <f>VLOOKUP(B6,Заезды!A:D,3,FALSE)</f>
        <v>папа</v>
      </c>
      <c r="E6" s="6">
        <f>VLOOKUP(B6,Заезды!A:F,6,FALSE)</f>
        <v>2.6724537037037033E-4</v>
      </c>
    </row>
  </sheetData>
  <sortState ref="B1:E5">
    <sortCondition ref="E1:E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"/>
    </sheetView>
  </sheetViews>
  <sheetFormatPr defaultRowHeight="15" x14ac:dyDescent="0.25"/>
  <cols>
    <col min="1" max="1" width="8.140625" style="8" bestFit="1" customWidth="1"/>
    <col min="2" max="2" width="8.5703125" style="9" bestFit="1" customWidth="1"/>
    <col min="3" max="3" width="21.7109375" style="4" customWidth="1"/>
    <col min="4" max="4" width="10.140625" style="4" bestFit="1" customWidth="1"/>
    <col min="5" max="5" width="11.140625" style="9" customWidth="1"/>
    <col min="6" max="6" width="8.5703125" style="9" bestFit="1" customWidth="1"/>
    <col min="7" max="7" width="24.42578125" style="4" customWidth="1"/>
    <col min="8" max="8" width="10.140625" style="4" bestFit="1" customWidth="1"/>
    <col min="9" max="9" width="11.140625" style="9" customWidth="1"/>
    <col min="10" max="10" width="11.85546875" style="8" customWidth="1"/>
    <col min="11" max="16384" width="9.140625" style="4"/>
  </cols>
  <sheetData>
    <row r="1" spans="1:11" x14ac:dyDescent="0.25">
      <c r="A1" s="10" t="s">
        <v>30</v>
      </c>
      <c r="B1" s="10" t="s">
        <v>21</v>
      </c>
      <c r="C1" s="11" t="s">
        <v>22</v>
      </c>
      <c r="D1" s="11" t="s">
        <v>26</v>
      </c>
      <c r="E1" s="10" t="s">
        <v>25</v>
      </c>
      <c r="F1" s="10" t="s">
        <v>21</v>
      </c>
      <c r="G1" s="11" t="s">
        <v>22</v>
      </c>
      <c r="H1" s="11" t="s">
        <v>26</v>
      </c>
      <c r="I1" s="10" t="s">
        <v>25</v>
      </c>
      <c r="J1" s="10" t="s">
        <v>31</v>
      </c>
    </row>
    <row r="2" spans="1:11" x14ac:dyDescent="0.25">
      <c r="A2" s="8">
        <v>1</v>
      </c>
      <c r="B2" s="9">
        <v>7</v>
      </c>
      <c r="C2" s="4" t="str">
        <f>VLOOKUP(B2,Заезды!A:D,2,FALSE)</f>
        <v>Красников Миша</v>
      </c>
      <c r="D2" s="4" t="str">
        <f>VLOOKUP(B2,Заезды!A:D,3,FALSE)</f>
        <v>ребёнок</v>
      </c>
      <c r="E2" s="7">
        <f>VLOOKUP(B2,Заезды!A:F,6,FALSE)</f>
        <v>2.7997685185185184E-4</v>
      </c>
      <c r="F2" s="9">
        <v>19</v>
      </c>
      <c r="G2" s="4" t="str">
        <f>VLOOKUP(F2,Заезды!A:D,2,FALSE)</f>
        <v>Красников Александр</v>
      </c>
      <c r="H2" s="4" t="str">
        <f>VLOOKUP(F2,Заезды!A:D,3,FALSE)</f>
        <v>папа</v>
      </c>
      <c r="I2" s="7">
        <f>VLOOKUP(F2,Заезды!A:F,6,FALSE)</f>
        <v>2.1134259259259261E-4</v>
      </c>
      <c r="J2" s="6">
        <f>E2+I2</f>
        <v>4.913194444444444E-4</v>
      </c>
    </row>
    <row r="3" spans="1:11" x14ac:dyDescent="0.25">
      <c r="A3" s="8">
        <v>2</v>
      </c>
      <c r="B3" s="9">
        <v>1</v>
      </c>
      <c r="C3" s="4" t="str">
        <f>VLOOKUP(B3,Заезды!A:D,2,FALSE)</f>
        <v>Пахомова Настасья</v>
      </c>
      <c r="D3" s="4" t="str">
        <f>VLOOKUP(B3,Заезды!A:D,3,FALSE)</f>
        <v>ребёнок</v>
      </c>
      <c r="E3" s="7">
        <f>VLOOKUP(B3,Заезды!A:F,6,FALSE)</f>
        <v>2.815972222222222E-4</v>
      </c>
      <c r="F3" s="9">
        <v>21</v>
      </c>
      <c r="G3" s="4" t="str">
        <f>VLOOKUP(F3,Заезды!A:D,2,FALSE)</f>
        <v>Пахомов Андрей</v>
      </c>
      <c r="H3" s="4" t="str">
        <f>VLOOKUP(F3,Заезды!A:D,3,FALSE)</f>
        <v>папа</v>
      </c>
      <c r="I3" s="7">
        <f>VLOOKUP(F3,Заезды!A:F,6,FALSE)</f>
        <v>2.185185185185185E-4</v>
      </c>
      <c r="J3" s="6">
        <f>E3+I3</f>
        <v>5.0011574074074064E-4</v>
      </c>
    </row>
    <row r="4" spans="1:11" x14ac:dyDescent="0.25">
      <c r="A4" s="8">
        <v>3</v>
      </c>
      <c r="B4" s="9">
        <v>9</v>
      </c>
      <c r="C4" s="4" t="str">
        <f>VLOOKUP(B4,Заезды!A:D,2,FALSE)</f>
        <v>Стариков Даня</v>
      </c>
      <c r="D4" s="4" t="str">
        <f>VLOOKUP(B4,Заезды!A:D,3,FALSE)</f>
        <v>ребёнок</v>
      </c>
      <c r="E4" s="7">
        <f>VLOOKUP(B4,Заезды!A:F,6,FALSE)</f>
        <v>3.0081018518518515E-4</v>
      </c>
      <c r="F4" s="9">
        <v>12</v>
      </c>
      <c r="G4" s="4" t="str">
        <f>VLOOKUP(F4,Заезды!A:D,2,FALSE)</f>
        <v>Старикова Юля</v>
      </c>
      <c r="H4" s="4" t="str">
        <f>VLOOKUP(F4,Заезды!A:D,3,FALSE)</f>
        <v>мама</v>
      </c>
      <c r="I4" s="7">
        <f>VLOOKUP(F4,Заезды!A:F,6,FALSE)</f>
        <v>2.5891203703703704E-4</v>
      </c>
      <c r="J4" s="6">
        <f>E4+I4</f>
        <v>5.597222222222222E-4</v>
      </c>
    </row>
    <row r="5" spans="1:11" x14ac:dyDescent="0.25">
      <c r="A5" s="8">
        <v>4</v>
      </c>
      <c r="B5" s="9">
        <v>4</v>
      </c>
      <c r="C5" s="4" t="str">
        <f>VLOOKUP(B5,Заезды!A:D,2,FALSE)</f>
        <v>Сычкарь Даша</v>
      </c>
      <c r="D5" s="4" t="str">
        <f>VLOOKUP(B5,Заезды!A:D,3,FALSE)</f>
        <v>ребёнок</v>
      </c>
      <c r="E5" s="7">
        <f>VLOOKUP(B5,Заезды!A:F,6,FALSE)</f>
        <v>2.879629629629629E-4</v>
      </c>
      <c r="F5" s="9">
        <v>11</v>
      </c>
      <c r="G5" s="4" t="str">
        <f>VLOOKUP(F5,Заезды!A:D,2,FALSE)</f>
        <v>Бульба Никита</v>
      </c>
      <c r="H5" s="4" t="str">
        <f>VLOOKUP(F5,Заезды!A:D,3,FALSE)</f>
        <v>ребёнок</v>
      </c>
      <c r="I5" s="7">
        <f>VLOOKUP(F5,Заезды!A:F,6,FALSE)</f>
        <v>2.7835648148148148E-4</v>
      </c>
      <c r="J5" s="6">
        <f>E5+I5</f>
        <v>5.6631944444444438E-4</v>
      </c>
    </row>
    <row r="6" spans="1:11" x14ac:dyDescent="0.25">
      <c r="A6" s="8">
        <v>5</v>
      </c>
      <c r="B6" s="9">
        <v>6</v>
      </c>
      <c r="C6" s="4" t="str">
        <f>VLOOKUP(B6,Заезды!A:D,2,FALSE)</f>
        <v>Лопатина Саша</v>
      </c>
      <c r="D6" s="4" t="str">
        <f>VLOOKUP(B6,Заезды!A:D,3,FALSE)</f>
        <v>ребёнок</v>
      </c>
      <c r="E6" s="7">
        <f>VLOOKUP(B6,Заезды!A:F,6,FALSE)</f>
        <v>3.2928240740740742E-4</v>
      </c>
      <c r="F6" s="9">
        <v>20</v>
      </c>
      <c r="G6" s="4" t="str">
        <f>VLOOKUP(F6,Заезды!A:D,2,FALSE)</f>
        <v>Лопатин Иван</v>
      </c>
      <c r="H6" s="4" t="str">
        <f>VLOOKUP(F6,Заезды!A:D,3,FALSE)</f>
        <v>папа</v>
      </c>
      <c r="I6" s="7">
        <f>VLOOKUP(F6,Заезды!A:F,6,FALSE)</f>
        <v>2.6041666666666666E-4</v>
      </c>
      <c r="J6" s="6">
        <f>E6+I6</f>
        <v>5.8969907407407408E-4</v>
      </c>
    </row>
    <row r="7" spans="1:11" x14ac:dyDescent="0.25">
      <c r="E7" s="7"/>
      <c r="J7" s="6"/>
      <c r="K7" s="5"/>
    </row>
  </sheetData>
  <sortState ref="B1:L5">
    <sortCondition ref="J1:J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4" sqref="A4"/>
    </sheetView>
  </sheetViews>
  <sheetFormatPr defaultRowHeight="15" x14ac:dyDescent="0.25"/>
  <cols>
    <col min="1" max="1" width="8.140625" style="8" bestFit="1" customWidth="1"/>
    <col min="2" max="2" width="8.5703125" style="9" bestFit="1" customWidth="1"/>
    <col min="3" max="3" width="21.7109375" style="4" customWidth="1"/>
    <col min="4" max="4" width="10.140625" style="4" bestFit="1" customWidth="1"/>
    <col min="5" max="5" width="11.140625" style="9" customWidth="1"/>
    <col min="6" max="6" width="8.5703125" style="9" bestFit="1" customWidth="1"/>
    <col min="7" max="7" width="24.42578125" style="4" customWidth="1"/>
    <col min="8" max="8" width="10.140625" style="4" bestFit="1" customWidth="1"/>
    <col min="9" max="9" width="11.140625" style="9" customWidth="1"/>
    <col min="10" max="10" width="11.85546875" style="8" customWidth="1"/>
  </cols>
  <sheetData>
    <row r="1" spans="1:12" s="4" customFormat="1" x14ac:dyDescent="0.25">
      <c r="A1" s="10" t="s">
        <v>30</v>
      </c>
      <c r="B1" s="10" t="s">
        <v>21</v>
      </c>
      <c r="C1" s="11" t="s">
        <v>22</v>
      </c>
      <c r="D1" s="11" t="s">
        <v>26</v>
      </c>
      <c r="E1" s="10" t="s">
        <v>25</v>
      </c>
      <c r="F1" s="10" t="s">
        <v>21</v>
      </c>
      <c r="G1" s="11" t="s">
        <v>22</v>
      </c>
      <c r="H1" s="11" t="s">
        <v>26</v>
      </c>
      <c r="I1" s="10" t="s">
        <v>25</v>
      </c>
      <c r="J1" s="10" t="s">
        <v>31</v>
      </c>
    </row>
    <row r="2" spans="1:12" x14ac:dyDescent="0.25">
      <c r="A2" s="8">
        <v>1</v>
      </c>
      <c r="B2" s="9">
        <v>2</v>
      </c>
      <c r="C2" s="4" t="str">
        <f>VLOOKUP(B2,Заезды!A:D,2,FALSE)</f>
        <v>Стайнова Маша</v>
      </c>
      <c r="D2" s="4" t="str">
        <f>VLOOKUP(B2,Заезды!A:D,3,FALSE)</f>
        <v>ребёнок</v>
      </c>
      <c r="E2" s="7">
        <f>VLOOKUP(B2,Заезды!A:F,6,FALSE)</f>
        <v>2.4629629629629632E-4</v>
      </c>
      <c r="F2" s="9">
        <v>15</v>
      </c>
      <c r="G2" s="4" t="str">
        <f>VLOOKUP(F2,Заезды!A:D,2,FALSE)</f>
        <v>Сайнова Кира</v>
      </c>
      <c r="H2" s="4" t="str">
        <f>VLOOKUP(F2,Заезды!A:D,3,FALSE)</f>
        <v>мама</v>
      </c>
      <c r="I2" s="7">
        <f>VLOOKUP(F2,Заезды!A:F,6,FALSE)</f>
        <v>2.2627314814814816E-4</v>
      </c>
      <c r="J2" s="6">
        <f>E2+I2</f>
        <v>4.7256944444444451E-4</v>
      </c>
    </row>
    <row r="3" spans="1:12" x14ac:dyDescent="0.25">
      <c r="A3" s="8">
        <v>2</v>
      </c>
      <c r="B3" s="9">
        <v>5</v>
      </c>
      <c r="C3" s="4" t="str">
        <f>VLOOKUP(B3,Заезды!A:D,2,FALSE)</f>
        <v>Захарова Варя</v>
      </c>
      <c r="D3" s="4" t="str">
        <f>VLOOKUP(B3,Заезды!A:D,3,FALSE)</f>
        <v>ребёнок</v>
      </c>
      <c r="E3" s="7">
        <f>VLOOKUP(B3,Заезды!A:F,6,FALSE)</f>
        <v>2.5370370370370374E-4</v>
      </c>
      <c r="F3" s="9">
        <v>13</v>
      </c>
      <c r="G3" s="4" t="str">
        <f>VLOOKUP(F3,Заезды!A:D,2,FALSE)</f>
        <v>Захарова Ольга</v>
      </c>
      <c r="H3" s="4" t="str">
        <f>VLOOKUP(F3,Заезды!A:D,3,FALSE)</f>
        <v>мама</v>
      </c>
      <c r="I3" s="7">
        <f>VLOOKUP(F3,Заезды!A:F,6,FALSE)</f>
        <v>2.7349537037037034E-4</v>
      </c>
      <c r="J3" s="6">
        <f>E3+I3</f>
        <v>5.2719907407407403E-4</v>
      </c>
    </row>
    <row r="4" spans="1:12" x14ac:dyDescent="0.25">
      <c r="E4" s="7"/>
      <c r="I4" s="7"/>
      <c r="J4" s="6"/>
      <c r="L4" s="1"/>
    </row>
    <row r="5" spans="1:12" x14ac:dyDescent="0.25">
      <c r="E5" s="7"/>
      <c r="I5" s="7"/>
      <c r="J5" s="6"/>
      <c r="L5" s="1"/>
    </row>
    <row r="6" spans="1:12" x14ac:dyDescent="0.25">
      <c r="E6" s="7"/>
      <c r="I6" s="7"/>
      <c r="J6" s="6"/>
      <c r="L6" s="1"/>
    </row>
    <row r="7" spans="1:12" x14ac:dyDescent="0.25">
      <c r="E7" s="7"/>
      <c r="J7" s="6"/>
      <c r="L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6" sqref="A6"/>
    </sheetView>
  </sheetViews>
  <sheetFormatPr defaultRowHeight="15" x14ac:dyDescent="0.25"/>
  <cols>
    <col min="1" max="1" width="8.140625" style="8" bestFit="1" customWidth="1"/>
    <col min="2" max="2" width="8.5703125" style="9" bestFit="1" customWidth="1"/>
    <col min="3" max="3" width="20.42578125" style="4" customWidth="1"/>
    <col min="4" max="4" width="11.28515625" style="4" customWidth="1"/>
    <col min="5" max="5" width="10.7109375" style="9" customWidth="1"/>
    <col min="6" max="6" width="8.5703125" style="9" bestFit="1" customWidth="1"/>
    <col min="7" max="7" width="24.5703125" style="4" customWidth="1"/>
    <col min="8" max="8" width="8.140625" style="4" bestFit="1" customWidth="1"/>
    <col min="9" max="9" width="10.5703125" style="9" customWidth="1"/>
    <col min="10" max="10" width="8.5703125" style="9" bestFit="1" customWidth="1"/>
    <col min="11" max="11" width="23.42578125" style="4" customWidth="1"/>
    <col min="12" max="12" width="8.140625" style="4" bestFit="1" customWidth="1"/>
    <col min="13" max="13" width="11.42578125" style="9" customWidth="1"/>
    <col min="14" max="14" width="11.7109375" style="8" customWidth="1"/>
    <col min="15" max="16384" width="9.140625" style="4"/>
  </cols>
  <sheetData>
    <row r="1" spans="1:14" s="3" customFormat="1" x14ac:dyDescent="0.25">
      <c r="A1" s="10" t="s">
        <v>30</v>
      </c>
      <c r="B1" s="10" t="s">
        <v>21</v>
      </c>
      <c r="C1" s="11" t="s">
        <v>22</v>
      </c>
      <c r="D1" s="11" t="s">
        <v>26</v>
      </c>
      <c r="E1" s="10" t="s">
        <v>25</v>
      </c>
      <c r="F1" s="10" t="s">
        <v>21</v>
      </c>
      <c r="G1" s="11" t="s">
        <v>22</v>
      </c>
      <c r="H1" s="11" t="s">
        <v>26</v>
      </c>
      <c r="I1" s="10" t="s">
        <v>25</v>
      </c>
      <c r="J1" s="10" t="s">
        <v>21</v>
      </c>
      <c r="K1" s="11" t="s">
        <v>22</v>
      </c>
      <c r="L1" s="11" t="s">
        <v>26</v>
      </c>
      <c r="M1" s="10" t="s">
        <v>25</v>
      </c>
      <c r="N1" s="10" t="s">
        <v>31</v>
      </c>
    </row>
    <row r="2" spans="1:14" x14ac:dyDescent="0.25">
      <c r="A2" s="8">
        <v>1</v>
      </c>
      <c r="B2" s="9">
        <v>5</v>
      </c>
      <c r="C2" s="4" t="str">
        <f>VLOOKUP(B2,Заезды!A:D,2,FALSE)</f>
        <v>Захарова Варя</v>
      </c>
      <c r="D2" s="4" t="str">
        <f>VLOOKUP(B2,Заезды!A:D,3,FALSE)</f>
        <v>ребёнок</v>
      </c>
      <c r="E2" s="7">
        <f>VLOOKUP(B2,Заезды!A:F,6,FALSE)</f>
        <v>2.5370370370370374E-4</v>
      </c>
      <c r="F2" s="9">
        <v>13</v>
      </c>
      <c r="G2" s="4" t="str">
        <f>VLOOKUP(F2,Заезды!A:D,2,FALSE)</f>
        <v>Захарова Ольга</v>
      </c>
      <c r="H2" s="4" t="str">
        <f>VLOOKUP(F2,Заезды!A:D,3,FALSE)</f>
        <v>мама</v>
      </c>
      <c r="I2" s="7">
        <f>VLOOKUP(F2,Заезды!A:F,6,FALSE)</f>
        <v>2.7349537037037034E-4</v>
      </c>
      <c r="J2" s="9">
        <v>3</v>
      </c>
      <c r="K2" s="4" t="str">
        <f>VLOOKUP(J2,Заезды!A:D,2,FALSE)</f>
        <v>Захаров Гриша</v>
      </c>
      <c r="L2" s="4" t="str">
        <f>VLOOKUP(J2,Заезды!A:D,3,FALSE)</f>
        <v>папа</v>
      </c>
      <c r="M2" s="7">
        <f>VLOOKUP(J2,Заезды!A:F,6,FALSE)</f>
        <v>2.0914351851851855E-4</v>
      </c>
      <c r="N2" s="6">
        <f>E2+I2+M2</f>
        <v>7.3634259259259258E-4</v>
      </c>
    </row>
    <row r="3" spans="1:14" x14ac:dyDescent="0.25">
      <c r="A3" s="8">
        <v>2</v>
      </c>
      <c r="B3" s="9">
        <v>1</v>
      </c>
      <c r="C3" s="4" t="str">
        <f>VLOOKUP(B3,Заезды!A:D,2,FALSE)</f>
        <v>Пахомова Настасья</v>
      </c>
      <c r="D3" s="4" t="str">
        <f>VLOOKUP(B3,Заезды!A:D,3,FALSE)</f>
        <v>ребёнок</v>
      </c>
      <c r="E3" s="7">
        <f>VLOOKUP(B3,Заезды!A:F,6,FALSE)</f>
        <v>2.815972222222222E-4</v>
      </c>
      <c r="F3" s="9">
        <v>14</v>
      </c>
      <c r="G3" s="4" t="str">
        <f>VLOOKUP(F3,Заезды!A:D,2,FALSE)</f>
        <v>Пахомова Евгения</v>
      </c>
      <c r="H3" s="4" t="str">
        <f>VLOOKUP(F3,Заезды!A:D,3,FALSE)</f>
        <v>мама</v>
      </c>
      <c r="I3" s="7">
        <f>VLOOKUP(F3,Заезды!A:F,6,FALSE)</f>
        <v>2.7824074074074074E-4</v>
      </c>
      <c r="J3" s="9">
        <v>21</v>
      </c>
      <c r="K3" s="4" t="str">
        <f>VLOOKUP(J3,Заезды!A:D,2,FALSE)</f>
        <v>Пахомов Андрей</v>
      </c>
      <c r="L3" s="4" t="str">
        <f>VLOOKUP(J3,Заезды!A:D,3,FALSE)</f>
        <v>папа</v>
      </c>
      <c r="M3" s="7">
        <f>VLOOKUP(J3,Заезды!A:F,6,FALSE)</f>
        <v>2.185185185185185E-4</v>
      </c>
      <c r="N3" s="6">
        <f>E3+I3+M3</f>
        <v>7.7835648148148143E-4</v>
      </c>
    </row>
    <row r="4" spans="1:14" x14ac:dyDescent="0.25">
      <c r="A4" s="8">
        <v>3</v>
      </c>
      <c r="B4" s="9">
        <v>7</v>
      </c>
      <c r="C4" s="4" t="str">
        <f>VLOOKUP(B4,Заезды!A:D,2,FALSE)</f>
        <v>Красников Миша</v>
      </c>
      <c r="D4" s="4" t="str">
        <f>VLOOKUP(B4,Заезды!A:D,3,FALSE)</f>
        <v>ребёнок</v>
      </c>
      <c r="E4" s="7">
        <f>VLOOKUP(B4,Заезды!A:F,6,FALSE)</f>
        <v>2.7997685185185184E-4</v>
      </c>
      <c r="F4" s="9">
        <v>17</v>
      </c>
      <c r="G4" s="4" t="str">
        <f>VLOOKUP(F4,Заезды!A:D,2,FALSE)</f>
        <v>Красникова Екатерина</v>
      </c>
      <c r="H4" s="4" t="str">
        <f>VLOOKUP(F4,Заезды!A:D,3,FALSE)</f>
        <v>мама</v>
      </c>
      <c r="I4" s="7">
        <f>VLOOKUP(F4,Заезды!A:F,6,FALSE)</f>
        <v>3.0300925925925927E-4</v>
      </c>
      <c r="J4" s="9">
        <v>19</v>
      </c>
      <c r="K4" s="4" t="str">
        <f>VLOOKUP(J4,Заезды!A:D,2,FALSE)</f>
        <v>Красников Александр</v>
      </c>
      <c r="L4" s="4" t="str">
        <f>VLOOKUP(J4,Заезды!A:D,3,FALSE)</f>
        <v>папа</v>
      </c>
      <c r="M4" s="7">
        <f>VLOOKUP(J4,Заезды!A:F,6,FALSE)</f>
        <v>2.1134259259259261E-4</v>
      </c>
      <c r="N4" s="6">
        <f>E4+I4+M4</f>
        <v>7.9432870370370378E-4</v>
      </c>
    </row>
    <row r="5" spans="1:14" x14ac:dyDescent="0.25">
      <c r="A5" s="8">
        <v>4</v>
      </c>
      <c r="B5" s="9">
        <v>6</v>
      </c>
      <c r="C5" s="4" t="str">
        <f>VLOOKUP(B5,Заезды!A:D,2,FALSE)</f>
        <v>Лопатина Саша</v>
      </c>
      <c r="D5" s="4" t="str">
        <f>VLOOKUP(B5,Заезды!A:D,3,FALSE)</f>
        <v>ребёнок</v>
      </c>
      <c r="E5" s="7">
        <f>VLOOKUP(B5,Заезды!A:F,6,FALSE)</f>
        <v>3.2928240740740742E-4</v>
      </c>
      <c r="F5" s="9">
        <v>16</v>
      </c>
      <c r="G5" s="4" t="str">
        <f>VLOOKUP(F5,Заезды!A:D,2,FALSE)</f>
        <v>Лопатина Дарья</v>
      </c>
      <c r="H5" s="4" t="str">
        <f>VLOOKUP(F5,Заезды!A:D,3,FALSE)</f>
        <v>мама</v>
      </c>
      <c r="I5" s="7">
        <f>VLOOKUP(F5,Заезды!A:F,6,FALSE)</f>
        <v>3.1724537037037035E-4</v>
      </c>
      <c r="J5" s="9">
        <v>20</v>
      </c>
      <c r="K5" s="4" t="str">
        <f>VLOOKUP(J5,Заезды!A:D,2,FALSE)</f>
        <v>Лопатин Иван</v>
      </c>
      <c r="L5" s="4" t="str">
        <f>VLOOKUP(J5,Заезды!A:D,3,FALSE)</f>
        <v>папа</v>
      </c>
      <c r="M5" s="7">
        <f>VLOOKUP(J5,Заезды!A:F,6,FALSE)</f>
        <v>2.6041666666666666E-4</v>
      </c>
      <c r="N5" s="6">
        <f>E5+I5+M5</f>
        <v>9.0694444444444438E-4</v>
      </c>
    </row>
    <row r="6" spans="1:14" x14ac:dyDescent="0.25">
      <c r="E6" s="7"/>
      <c r="I6" s="7"/>
      <c r="M6" s="7"/>
      <c r="N6" s="6"/>
    </row>
    <row r="7" spans="1:14" x14ac:dyDescent="0.25">
      <c r="E7" s="7"/>
      <c r="I7" s="7"/>
      <c r="M7" s="7"/>
      <c r="N7" s="6"/>
    </row>
  </sheetData>
  <sortState ref="B1:Q4">
    <sortCondition ref="N1:N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Заезды</vt:lpstr>
      <vt:lpstr>Первенство мам</vt:lpstr>
      <vt:lpstr>Первенство пап</vt:lpstr>
      <vt:lpstr>Пара (1-2 год обучения)</vt:lpstr>
      <vt:lpstr>Пара (более 2 лет обучения)</vt:lpstr>
      <vt:lpstr>Дружная семья</vt:lpstr>
    </vt:vector>
  </TitlesOfParts>
  <Company>Горнолыжная школа Натальи Захаровой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Захарова</dc:creator>
  <cp:lastModifiedBy>Наталья Захарова</cp:lastModifiedBy>
  <dcterms:created xsi:type="dcterms:W3CDTF">2016-03-07T20:15:19Z</dcterms:created>
  <dcterms:modified xsi:type="dcterms:W3CDTF">2016-03-08T12:16:47Z</dcterms:modified>
</cp:coreProperties>
</file>